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ематика вопроса" sheetId="1" r:id="rId1"/>
  </sheets>
  <definedNames>
    <definedName name="_xlnm.Print_Area" localSheetId="0">'Тематика вопроса'!$A$1:$AD$19</definedName>
  </definedNames>
  <calcPr fullCalcOnLoad="1"/>
</workbook>
</file>

<file path=xl/sharedStrings.xml><?xml version="1.0" encoding="utf-8"?>
<sst xmlns="http://schemas.openxmlformats.org/spreadsheetml/2006/main" count="42" uniqueCount="42">
  <si>
    <t>Код налогового органа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</si>
  <si>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</si>
  <si>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</si>
  <si>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</si>
  <si>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</si>
  <si>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</si>
  <si>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</si>
  <si>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</si>
  <si>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</si>
  <si>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</si>
  <si>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</si>
  <si>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</si>
  <si>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</si>
  <si>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</si>
  <si>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</si>
  <si>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</si>
  <si>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</si>
  <si>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</si>
  <si>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ВСЕГО ПО РЕГИОНУ:</t>
  </si>
  <si>
    <t>Инспекция ФНС России по г.Иваново</t>
  </si>
  <si>
    <t>УФНС России по Ивановской области</t>
  </si>
  <si>
    <t>Межрайонная ИФНС России №2 по Ивановской области</t>
  </si>
  <si>
    <t>Межрайонная ИФНС России №3 по Ивановской области</t>
  </si>
  <si>
    <t>Межрайонная ИФНС России №4 по Ивановской области</t>
  </si>
  <si>
    <t>Межрайонная ИФНС России №5 по Ивановской области</t>
  </si>
  <si>
    <t>Межрайонная ИФНС России №6 по Ивановской области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</si>
  <si>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</si>
  <si>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003.008.0086.0568
 Регистрация контрольно- кассовой техники, используемой организациями и индивидуальными предпринимателями</t>
  </si>
  <si>
    <t>личный прием</t>
  </si>
  <si>
    <t>0003.0008.0086.0555 Налоговая отчетность</t>
  </si>
  <si>
    <t>0003.0008.0086.0566 Регистрация физических лиц в качестве индивидуалиных предпринимателей</t>
  </si>
  <si>
    <t>0003.0008.0551 Учет налогоплоатнельщиков. Получение и отказ ИНН</t>
  </si>
  <si>
    <t>0003.0008.0086.0556 Контроль и надзор в налоговой сфере</t>
  </si>
  <si>
    <t>0003.0008.0086.0567 Надзор в области организацмм м проведения азартных игр и лотерей</t>
  </si>
  <si>
    <t>в Управление Федеральной налоговой службы по Ивановской области и подведомственные  инспекции  за август 2022 г.</t>
  </si>
  <si>
    <t>0003.0008.0086.0537 Государоственная политика в налоговой сфере</t>
  </si>
  <si>
    <t>0003.0008.0086.0538 Налоговые преференции и льготы физическим лицам</t>
  </si>
  <si>
    <t>0003.0008.0086.0541 Налог на добавленную стоимость</t>
  </si>
  <si>
    <t>0003.0008.0086.0546 Налог на прибыль</t>
  </si>
  <si>
    <t>0003.0008.0086.0564 Контроль исполнения налогового законодательства физическими и юридическими лицами</t>
  </si>
  <si>
    <t>0003.0008.0086.0549 Юридические вопросы по налогом и сборам</t>
  </si>
  <si>
    <t>Поступило в СЭД 350 обращений, в СООН 237 обращений.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</si>
</sst>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0.0%"/>
    <numFmt numFmtId="190" formatCode="0.000%"/>
    <numFmt numFmtId="191" formatCode="0.0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8" fillId="32" borderId="0" xfId="0" applyFont="1" applyFill="1" applyBorder="1" applyAlignment="1">
      <alignment vertical="center" textRotation="90"/>
    </xf>
    <xf numFmtId="0" fontId="49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/>
    </xf>
    <xf numFmtId="0" fontId="51" fillId="32" borderId="11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center"/>
    </xf>
    <xf numFmtId="0" fontId="51" fillId="32" borderId="12" xfId="0" applyFont="1" applyFill="1" applyBorder="1" applyAlignment="1">
      <alignment horizontal="center" vertical="center"/>
    </xf>
    <xf numFmtId="0" fontId="51" fillId="32" borderId="15" xfId="0" applyFont="1" applyFill="1" applyBorder="1" applyAlignment="1">
      <alignment horizontal="center" vertical="center"/>
    </xf>
    <xf numFmtId="0" fontId="51" fillId="32" borderId="16" xfId="0" applyFont="1" applyFill="1" applyBorder="1" applyAlignment="1">
      <alignment horizontal="center" vertical="center"/>
    </xf>
    <xf numFmtId="0" fontId="51" fillId="32" borderId="0" xfId="0" applyFont="1" applyFill="1" applyAlignment="1">
      <alignment/>
    </xf>
    <xf numFmtId="0" fontId="50" fillId="32" borderId="10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52" fillId="32" borderId="10" xfId="0" applyFont="1" applyFill="1" applyBorder="1" applyAlignment="1">
      <alignment horizontal="center" vertical="center"/>
    </xf>
    <xf numFmtId="1" fontId="5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" fontId="51" fillId="33" borderId="1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189" fontId="51" fillId="33" borderId="10" xfId="0" applyNumberFormat="1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 textRotation="90" wrapText="1"/>
    </xf>
    <xf numFmtId="0" fontId="56" fillId="32" borderId="0" xfId="0" applyFont="1" applyFill="1" applyAlignment="1">
      <alignment/>
    </xf>
    <xf numFmtId="0" fontId="56" fillId="32" borderId="18" xfId="0" applyFont="1" applyFill="1" applyBorder="1" applyAlignment="1">
      <alignment/>
    </xf>
    <xf numFmtId="10" fontId="0" fillId="0" borderId="10" xfId="57" applyNumberFormat="1" applyFont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1" fontId="51" fillId="32" borderId="10" xfId="0" applyNumberFormat="1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textRotation="90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 vertical="center"/>
    </xf>
    <xf numFmtId="0" fontId="52" fillId="32" borderId="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1" fontId="0" fillId="32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8"/>
  <sheetViews>
    <sheetView tabSelected="1" zoomScale="70" zoomScaleNormal="70" zoomScaleSheetLayoutView="85" workbookViewId="0" topLeftCell="A1">
      <selection activeCell="AD15" sqref="AD15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8.421875" style="2" customWidth="1"/>
    <col min="5" max="5" width="17.140625" style="2" customWidth="1"/>
    <col min="6" max="6" width="10.8515625" style="2" customWidth="1"/>
    <col min="7" max="7" width="8.421875" style="2" customWidth="1"/>
    <col min="8" max="8" width="6.28125" style="2" customWidth="1"/>
    <col min="9" max="9" width="7.140625" style="2" customWidth="1"/>
    <col min="10" max="10" width="9.00390625" style="2" customWidth="1"/>
    <col min="11" max="11" width="6.7109375" style="2" customWidth="1"/>
    <col min="12" max="13" width="7.8515625" style="2" customWidth="1"/>
    <col min="14" max="16" width="9.140625" style="2" customWidth="1"/>
    <col min="17" max="17" width="10.57421875" style="2" customWidth="1"/>
    <col min="18" max="18" width="7.28125" style="2" customWidth="1"/>
    <col min="19" max="19" width="9.140625" style="2" customWidth="1"/>
    <col min="20" max="20" width="11.140625" style="2" customWidth="1"/>
    <col min="21" max="21" width="12.421875" style="2" customWidth="1"/>
    <col min="22" max="22" width="9.28125" style="2" bestFit="1" customWidth="1"/>
    <col min="23" max="24" width="11.421875" style="2" customWidth="1"/>
    <col min="25" max="25" width="15.57421875" style="2" customWidth="1"/>
    <col min="26" max="26" width="9.8515625" style="2" customWidth="1"/>
    <col min="27" max="27" width="10.7109375" style="2" customWidth="1"/>
    <col min="28" max="28" width="12.421875" style="2" customWidth="1"/>
    <col min="29" max="29" width="7.57421875" style="2" customWidth="1"/>
    <col min="30" max="31" width="23.8515625" style="2" customWidth="1"/>
    <col min="32" max="16384" width="9.140625" style="2" customWidth="1"/>
  </cols>
  <sheetData>
    <row r="1" spans="1:30" ht="28.5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24" customHeight="1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26"/>
      <c r="AD2" s="3"/>
    </row>
    <row r="3" spans="1:30" ht="39" customHeight="1" thickBot="1">
      <c r="A3" s="56" t="s">
        <v>2</v>
      </c>
      <c r="B3" s="66" t="s">
        <v>0</v>
      </c>
      <c r="C3" s="56" t="s">
        <v>1</v>
      </c>
      <c r="D3" s="14"/>
      <c r="E3" s="25"/>
      <c r="F3" s="41"/>
      <c r="G3" s="4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25"/>
      <c r="AD3" s="57" t="s">
        <v>5</v>
      </c>
    </row>
    <row r="4" spans="1:35" s="46" customFormat="1" ht="189.75" customHeight="1" thickTop="1">
      <c r="A4" s="56"/>
      <c r="B4" s="66"/>
      <c r="C4" s="56"/>
      <c r="D4" s="42" t="s">
        <v>28</v>
      </c>
      <c r="E4" s="45" t="s">
        <v>26</v>
      </c>
      <c r="F4" s="45" t="s">
        <v>35</v>
      </c>
      <c r="G4" s="45" t="s">
        <v>36</v>
      </c>
      <c r="H4" s="45" t="s">
        <v>17</v>
      </c>
      <c r="I4" s="45" t="s">
        <v>37</v>
      </c>
      <c r="J4" s="45" t="s">
        <v>16</v>
      </c>
      <c r="K4" s="45" t="s">
        <v>15</v>
      </c>
      <c r="L4" s="45" t="s">
        <v>14</v>
      </c>
      <c r="M4" s="45" t="s">
        <v>38</v>
      </c>
      <c r="N4" s="45" t="s">
        <v>13</v>
      </c>
      <c r="O4" s="45" t="s">
        <v>40</v>
      </c>
      <c r="P4" s="45" t="s">
        <v>31</v>
      </c>
      <c r="Q4" s="45" t="s">
        <v>9</v>
      </c>
      <c r="R4" s="45" t="s">
        <v>29</v>
      </c>
      <c r="S4" s="45" t="s">
        <v>32</v>
      </c>
      <c r="T4" s="45" t="s">
        <v>10</v>
      </c>
      <c r="U4" s="45" t="s">
        <v>12</v>
      </c>
      <c r="V4" s="45" t="s">
        <v>11</v>
      </c>
      <c r="W4" s="45" t="s">
        <v>3</v>
      </c>
      <c r="X4" s="45" t="s">
        <v>39</v>
      </c>
      <c r="Y4" s="45" t="s">
        <v>8</v>
      </c>
      <c r="Z4" s="45" t="s">
        <v>30</v>
      </c>
      <c r="AA4" s="45" t="s">
        <v>33</v>
      </c>
      <c r="AB4" s="45" t="s">
        <v>27</v>
      </c>
      <c r="AC4" s="45" t="s">
        <v>6</v>
      </c>
      <c r="AD4" s="57"/>
      <c r="AI4" s="47"/>
    </row>
    <row r="5" spans="1:35" s="6" customFormat="1" ht="14.25" customHeight="1">
      <c r="A5" s="4">
        <v>1</v>
      </c>
      <c r="B5" s="4">
        <v>2</v>
      </c>
      <c r="C5" s="4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  <c r="P5" s="42">
        <v>16</v>
      </c>
      <c r="Q5" s="42">
        <v>17</v>
      </c>
      <c r="R5" s="42">
        <v>18</v>
      </c>
      <c r="S5" s="42">
        <v>19</v>
      </c>
      <c r="T5" s="42">
        <v>20</v>
      </c>
      <c r="U5" s="42">
        <v>21</v>
      </c>
      <c r="V5" s="42">
        <v>22</v>
      </c>
      <c r="W5" s="42">
        <v>23</v>
      </c>
      <c r="X5" s="42">
        <v>24</v>
      </c>
      <c r="Y5" s="42">
        <v>25</v>
      </c>
      <c r="Z5" s="42">
        <v>26</v>
      </c>
      <c r="AA5" s="42">
        <v>27</v>
      </c>
      <c r="AB5" s="42">
        <v>28</v>
      </c>
      <c r="AC5" s="42">
        <v>29</v>
      </c>
      <c r="AD5" s="42">
        <v>30</v>
      </c>
      <c r="AI5" s="7"/>
    </row>
    <row r="6" spans="1:30" s="30" customFormat="1" ht="53.25" customHeight="1">
      <c r="A6" s="27">
        <v>1</v>
      </c>
      <c r="B6" s="27">
        <v>3704</v>
      </c>
      <c r="C6" s="28" t="s">
        <v>21</v>
      </c>
      <c r="D6" s="29">
        <v>0</v>
      </c>
      <c r="E6" s="16">
        <v>0</v>
      </c>
      <c r="F6" s="16">
        <v>0</v>
      </c>
      <c r="G6" s="16">
        <v>0</v>
      </c>
      <c r="H6" s="31">
        <v>0</v>
      </c>
      <c r="I6" s="31">
        <v>0</v>
      </c>
      <c r="J6" s="31">
        <v>1</v>
      </c>
      <c r="K6" s="31">
        <v>0</v>
      </c>
      <c r="L6" s="31">
        <v>2</v>
      </c>
      <c r="M6" s="31">
        <v>0</v>
      </c>
      <c r="N6" s="16">
        <v>0</v>
      </c>
      <c r="O6" s="16">
        <v>0</v>
      </c>
      <c r="P6" s="16">
        <v>0</v>
      </c>
      <c r="Q6" s="31">
        <v>6</v>
      </c>
      <c r="R6" s="16">
        <v>0</v>
      </c>
      <c r="S6" s="16">
        <v>0</v>
      </c>
      <c r="T6" s="31">
        <v>1</v>
      </c>
      <c r="U6" s="31">
        <v>5</v>
      </c>
      <c r="V6" s="16">
        <v>0</v>
      </c>
      <c r="W6" s="16">
        <v>2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31">
        <v>0</v>
      </c>
      <c r="AD6" s="16">
        <f>D6+E6+F6+G6+H6+I6+J6+K6+L6+M6+N6+O6+P6+Q6+R6+S6+T6+U6+V6+W6+X6+Y6+Z6+AA6+AB6+AC6</f>
        <v>17</v>
      </c>
    </row>
    <row r="7" spans="1:30" ht="45" customHeight="1">
      <c r="A7" s="1">
        <v>2</v>
      </c>
      <c r="B7" s="1">
        <v>3706</v>
      </c>
      <c r="C7" s="5" t="s">
        <v>22</v>
      </c>
      <c r="D7" s="15">
        <v>0</v>
      </c>
      <c r="E7" s="44">
        <v>0</v>
      </c>
      <c r="F7" s="44">
        <v>0</v>
      </c>
      <c r="G7" s="44">
        <v>0</v>
      </c>
      <c r="H7" s="44">
        <v>2</v>
      </c>
      <c r="I7" s="44">
        <v>0</v>
      </c>
      <c r="J7" s="44">
        <v>2</v>
      </c>
      <c r="K7" s="44">
        <v>1</v>
      </c>
      <c r="L7" s="44">
        <v>10</v>
      </c>
      <c r="M7" s="44">
        <v>0</v>
      </c>
      <c r="N7" s="44">
        <v>2</v>
      </c>
      <c r="O7" s="44">
        <v>0</v>
      </c>
      <c r="P7" s="44">
        <v>1</v>
      </c>
      <c r="Q7" s="44">
        <v>20</v>
      </c>
      <c r="R7" s="44">
        <v>1</v>
      </c>
      <c r="S7" s="44">
        <v>0</v>
      </c>
      <c r="T7" s="44">
        <v>8</v>
      </c>
      <c r="U7" s="44">
        <v>4</v>
      </c>
      <c r="V7" s="44">
        <v>2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  <c r="AC7" s="44">
        <v>1</v>
      </c>
      <c r="AD7" s="16">
        <f>D7+E7+F7+G7+H7+I7+J7+K7+L7+M7+N7+O7+P7+Q7+R7+S7+T7+U7+V7+W7+X7+Y7+Z7+AA7+AB7+AC7</f>
        <v>55</v>
      </c>
    </row>
    <row r="8" spans="1:30" ht="46.5" customHeight="1">
      <c r="A8" s="1">
        <v>3</v>
      </c>
      <c r="B8" s="1">
        <v>3705</v>
      </c>
      <c r="C8" s="5" t="s">
        <v>23</v>
      </c>
      <c r="D8" s="15">
        <v>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6</v>
      </c>
      <c r="M8" s="16">
        <v>0</v>
      </c>
      <c r="N8" s="16">
        <v>5</v>
      </c>
      <c r="O8" s="16">
        <v>0</v>
      </c>
      <c r="P8" s="16">
        <v>0</v>
      </c>
      <c r="Q8" s="16">
        <v>4</v>
      </c>
      <c r="R8" s="16">
        <v>0</v>
      </c>
      <c r="S8" s="16">
        <v>0</v>
      </c>
      <c r="T8" s="16">
        <v>2</v>
      </c>
      <c r="U8" s="16">
        <v>1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f>E8+F8+G8+H8+I8+J8+K8+L8+M8+N8+O8+P8+Q8+R8+S8+T8+U8+V8+W8+X8+Y8+Z8+AA8+AB8+AC8</f>
        <v>18</v>
      </c>
    </row>
    <row r="9" spans="1:30" ht="40.5" customHeight="1">
      <c r="A9" s="1">
        <v>4</v>
      </c>
      <c r="B9" s="1">
        <v>3703</v>
      </c>
      <c r="C9" s="5" t="s">
        <v>24</v>
      </c>
      <c r="D9" s="15">
        <v>0</v>
      </c>
      <c r="E9" s="32">
        <v>0</v>
      </c>
      <c r="F9" s="32">
        <v>0</v>
      </c>
      <c r="G9" s="32">
        <v>1</v>
      </c>
      <c r="H9" s="16">
        <v>1</v>
      </c>
      <c r="I9" s="16">
        <v>0</v>
      </c>
      <c r="J9" s="16">
        <v>0</v>
      </c>
      <c r="K9" s="16">
        <v>3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24</v>
      </c>
      <c r="R9" s="16">
        <v>0</v>
      </c>
      <c r="S9" s="16">
        <v>0</v>
      </c>
      <c r="T9" s="16">
        <v>5</v>
      </c>
      <c r="U9" s="16">
        <v>9</v>
      </c>
      <c r="V9" s="16">
        <v>0</v>
      </c>
      <c r="W9" s="16">
        <v>0</v>
      </c>
      <c r="X9" s="16">
        <v>0</v>
      </c>
      <c r="Y9" s="16">
        <v>1</v>
      </c>
      <c r="Z9" s="16">
        <v>0</v>
      </c>
      <c r="AA9" s="16">
        <v>0</v>
      </c>
      <c r="AB9" s="16">
        <v>0</v>
      </c>
      <c r="AC9" s="16">
        <v>0</v>
      </c>
      <c r="AD9" s="50">
        <f>E9+F9+G9+H9+I9+J9+K9+L9+M9+N9+O9+P9+Q9+R9+S9+T9+U9+V9+W9+X9+Y9+Z9+AA9+AB9+AC9</f>
        <v>44</v>
      </c>
    </row>
    <row r="10" spans="1:30" ht="43.5" customHeight="1">
      <c r="A10" s="1">
        <v>5</v>
      </c>
      <c r="B10" s="1">
        <v>3711</v>
      </c>
      <c r="C10" s="5" t="s">
        <v>25</v>
      </c>
      <c r="D10" s="33">
        <v>0</v>
      </c>
      <c r="E10" s="17">
        <v>0</v>
      </c>
      <c r="F10" s="17">
        <v>0</v>
      </c>
      <c r="G10" s="17">
        <v>0</v>
      </c>
      <c r="H10" s="16">
        <v>1</v>
      </c>
      <c r="I10" s="16">
        <v>0</v>
      </c>
      <c r="J10" s="16">
        <v>1</v>
      </c>
      <c r="K10" s="16">
        <v>4</v>
      </c>
      <c r="L10" s="16">
        <v>2</v>
      </c>
      <c r="M10" s="16">
        <v>0</v>
      </c>
      <c r="N10" s="16">
        <v>0</v>
      </c>
      <c r="O10" s="16">
        <v>0</v>
      </c>
      <c r="P10" s="16">
        <v>0</v>
      </c>
      <c r="Q10" s="16">
        <v>9</v>
      </c>
      <c r="R10" s="16">
        <v>0</v>
      </c>
      <c r="S10" s="16">
        <v>0</v>
      </c>
      <c r="T10" s="16">
        <v>0</v>
      </c>
      <c r="U10" s="16">
        <v>4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16">
        <v>0</v>
      </c>
      <c r="AC10" s="16">
        <v>12</v>
      </c>
      <c r="AD10" s="16">
        <f>E10+F10+G10+H10+I10+J10+K10+L10+M10+N10+O10+P10+Q10+R10+S10+T10+U10+V10+W10+X10+Y10+Z10+AA10+AB10+AC10</f>
        <v>33</v>
      </c>
    </row>
    <row r="11" spans="1:30" s="30" customFormat="1" ht="36" customHeight="1">
      <c r="A11" s="27">
        <v>6</v>
      </c>
      <c r="B11" s="27">
        <v>3702</v>
      </c>
      <c r="C11" s="28" t="s">
        <v>19</v>
      </c>
      <c r="D11" s="29">
        <v>0</v>
      </c>
      <c r="E11" s="16">
        <v>0</v>
      </c>
      <c r="F11" s="16">
        <v>16</v>
      </c>
      <c r="G11" s="16">
        <v>1</v>
      </c>
      <c r="H11" s="16">
        <v>6</v>
      </c>
      <c r="I11" s="16">
        <v>1</v>
      </c>
      <c r="J11" s="16">
        <v>11</v>
      </c>
      <c r="K11" s="16">
        <v>41</v>
      </c>
      <c r="L11" s="16">
        <v>117</v>
      </c>
      <c r="M11" s="16">
        <v>0</v>
      </c>
      <c r="N11" s="16">
        <v>16</v>
      </c>
      <c r="O11" s="16">
        <v>6</v>
      </c>
      <c r="P11" s="16">
        <v>17</v>
      </c>
      <c r="Q11" s="16">
        <v>20</v>
      </c>
      <c r="R11" s="16">
        <v>6</v>
      </c>
      <c r="S11" s="16">
        <v>2</v>
      </c>
      <c r="T11" s="16">
        <v>28</v>
      </c>
      <c r="U11" s="16">
        <v>49</v>
      </c>
      <c r="V11" s="16">
        <v>5</v>
      </c>
      <c r="W11" s="16">
        <v>1</v>
      </c>
      <c r="X11" s="16">
        <v>0</v>
      </c>
      <c r="Y11" s="16">
        <v>5</v>
      </c>
      <c r="Z11" s="16">
        <v>0</v>
      </c>
      <c r="AA11" s="16">
        <v>0</v>
      </c>
      <c r="AB11" s="16">
        <v>2</v>
      </c>
      <c r="AC11" s="16">
        <v>0</v>
      </c>
      <c r="AD11" s="16">
        <f>E11+F11+G11+H11+I11+J11+K11+L11+M11+N11+O11+P11+Q11+R11+S11+T11+U11+V11+W11+X11+Y11+Z11+AA11+AB11+AC11</f>
        <v>350</v>
      </c>
    </row>
    <row r="12" spans="1:112" s="36" customFormat="1" ht="30" customHeight="1">
      <c r="A12" s="58" t="s">
        <v>4</v>
      </c>
      <c r="B12" s="59"/>
      <c r="C12" s="60"/>
      <c r="D12" s="35">
        <f aca="true" t="shared" si="0" ref="D12:Z12">D6+D7+D8+D9+D10+D11</f>
        <v>1</v>
      </c>
      <c r="E12" s="37">
        <f>E6+E7+E8+E9+E10+E11</f>
        <v>0</v>
      </c>
      <c r="F12" s="37">
        <f aca="true" t="shared" si="1" ref="F12:AC12">F6+F7+F8+F9+F10+F11</f>
        <v>16</v>
      </c>
      <c r="G12" s="37">
        <f t="shared" si="1"/>
        <v>2</v>
      </c>
      <c r="H12" s="37">
        <f t="shared" si="1"/>
        <v>10</v>
      </c>
      <c r="I12" s="37">
        <f t="shared" si="1"/>
        <v>1</v>
      </c>
      <c r="J12" s="37">
        <f t="shared" si="1"/>
        <v>15</v>
      </c>
      <c r="K12" s="37">
        <f t="shared" si="1"/>
        <v>49</v>
      </c>
      <c r="L12" s="37">
        <f t="shared" si="1"/>
        <v>137</v>
      </c>
      <c r="M12" s="37">
        <f t="shared" si="1"/>
        <v>0</v>
      </c>
      <c r="N12" s="37">
        <f t="shared" si="1"/>
        <v>23</v>
      </c>
      <c r="O12" s="37">
        <f t="shared" si="1"/>
        <v>6</v>
      </c>
      <c r="P12" s="37">
        <f t="shared" si="1"/>
        <v>18</v>
      </c>
      <c r="Q12" s="37">
        <f t="shared" si="1"/>
        <v>83</v>
      </c>
      <c r="R12" s="37">
        <f t="shared" si="1"/>
        <v>7</v>
      </c>
      <c r="S12" s="37">
        <f t="shared" si="1"/>
        <v>2</v>
      </c>
      <c r="T12" s="37">
        <f t="shared" si="1"/>
        <v>44</v>
      </c>
      <c r="U12" s="37">
        <f t="shared" si="1"/>
        <v>72</v>
      </c>
      <c r="V12" s="37">
        <f t="shared" si="1"/>
        <v>7</v>
      </c>
      <c r="W12" s="37">
        <f t="shared" si="1"/>
        <v>3</v>
      </c>
      <c r="X12" s="37">
        <f t="shared" si="1"/>
        <v>0</v>
      </c>
      <c r="Y12" s="37">
        <f t="shared" si="1"/>
        <v>7</v>
      </c>
      <c r="Z12" s="37">
        <f t="shared" si="1"/>
        <v>0</v>
      </c>
      <c r="AA12" s="37">
        <f t="shared" si="1"/>
        <v>0</v>
      </c>
      <c r="AB12" s="37">
        <f t="shared" si="1"/>
        <v>2</v>
      </c>
      <c r="AC12" s="37">
        <f t="shared" si="1"/>
        <v>13</v>
      </c>
      <c r="AD12" s="37">
        <f>E12+F12+G12+H12+I12+J12+K12+L12+M12+N12+O12+P12+Q12+R12+S12+T12+U12+V12+W12+X12+Y12+Z12+AA12+AB12+AC12</f>
        <v>517</v>
      </c>
      <c r="AE12" s="6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</row>
    <row r="13" spans="1:31" ht="0" customHeight="1" hidden="1">
      <c r="A13" s="12"/>
      <c r="B13" s="8"/>
      <c r="C13" s="11"/>
      <c r="D13" s="18"/>
      <c r="E13" s="19"/>
      <c r="F13" s="20"/>
      <c r="G13" s="20"/>
      <c r="H13" s="20"/>
      <c r="I13" s="20"/>
      <c r="J13" s="20"/>
      <c r="K13" s="20"/>
      <c r="L13" s="21"/>
      <c r="M13" s="21"/>
      <c r="N13" s="22"/>
      <c r="O13" s="19"/>
      <c r="P13" s="19"/>
      <c r="Q13" s="19"/>
      <c r="R13" s="22"/>
      <c r="S13" s="22"/>
      <c r="T13" s="22"/>
      <c r="U13" s="22"/>
      <c r="V13" s="22"/>
      <c r="W13" s="20"/>
      <c r="X13" s="20"/>
      <c r="Y13" s="20"/>
      <c r="Z13" s="20"/>
      <c r="AA13" s="20"/>
      <c r="AB13" s="20"/>
      <c r="AC13" s="21"/>
      <c r="AD13" s="23"/>
      <c r="AE13" s="67">
        <f>SUM(E14:AC14)</f>
        <v>70</v>
      </c>
    </row>
    <row r="14" spans="1:31" ht="53.25" customHeight="1">
      <c r="A14" s="9">
        <v>7</v>
      </c>
      <c r="B14" s="9">
        <v>3700</v>
      </c>
      <c r="C14" s="10" t="s">
        <v>20</v>
      </c>
      <c r="D14" s="15">
        <v>0</v>
      </c>
      <c r="E14" s="34">
        <v>22</v>
      </c>
      <c r="F14" s="43">
        <v>0</v>
      </c>
      <c r="G14" s="43">
        <v>0</v>
      </c>
      <c r="H14" s="17">
        <v>0</v>
      </c>
      <c r="I14" s="17">
        <v>0</v>
      </c>
      <c r="J14" s="17">
        <v>1</v>
      </c>
      <c r="K14" s="17">
        <v>2</v>
      </c>
      <c r="L14" s="17">
        <v>12</v>
      </c>
      <c r="M14" s="17">
        <v>1</v>
      </c>
      <c r="N14" s="17">
        <v>2</v>
      </c>
      <c r="O14" s="17">
        <v>0</v>
      </c>
      <c r="P14" s="17">
        <v>0</v>
      </c>
      <c r="Q14" s="17">
        <v>1</v>
      </c>
      <c r="R14" s="17">
        <v>2</v>
      </c>
      <c r="S14" s="17">
        <v>5</v>
      </c>
      <c r="T14" s="17">
        <v>3</v>
      </c>
      <c r="U14" s="17">
        <v>3</v>
      </c>
      <c r="V14" s="17">
        <v>4</v>
      </c>
      <c r="W14" s="17">
        <v>0</v>
      </c>
      <c r="X14" s="17">
        <v>3</v>
      </c>
      <c r="Y14" s="17">
        <v>4</v>
      </c>
      <c r="Z14" s="17">
        <v>0</v>
      </c>
      <c r="AA14" s="17">
        <v>2</v>
      </c>
      <c r="AB14" s="17">
        <v>3</v>
      </c>
      <c r="AC14" s="17">
        <v>0</v>
      </c>
      <c r="AD14" s="49">
        <f>E14+F14+G14+H14+I14+J14+K14+L14+M14+N14+O14+P14+Q14+R14+S14+T14+U14+V14+W14+X14+Y14+Z14+AA14+AB14+AC14</f>
        <v>70</v>
      </c>
      <c r="AE14" s="67"/>
    </row>
    <row r="15" spans="1:112" s="36" customFormat="1" ht="30" customHeight="1">
      <c r="A15" s="61" t="s">
        <v>18</v>
      </c>
      <c r="B15" s="62"/>
      <c r="C15" s="63"/>
      <c r="D15" s="39">
        <f>D12+D14</f>
        <v>1</v>
      </c>
      <c r="E15" s="37">
        <f>E12+E14</f>
        <v>22</v>
      </c>
      <c r="F15" s="37">
        <f aca="true" t="shared" si="2" ref="F15:AC15">F12+F14</f>
        <v>16</v>
      </c>
      <c r="G15" s="37">
        <f t="shared" si="2"/>
        <v>2</v>
      </c>
      <c r="H15" s="37">
        <f t="shared" si="2"/>
        <v>10</v>
      </c>
      <c r="I15" s="37">
        <f t="shared" si="2"/>
        <v>1</v>
      </c>
      <c r="J15" s="37">
        <f t="shared" si="2"/>
        <v>16</v>
      </c>
      <c r="K15" s="37">
        <f t="shared" si="2"/>
        <v>51</v>
      </c>
      <c r="L15" s="37">
        <f t="shared" si="2"/>
        <v>149</v>
      </c>
      <c r="M15" s="37">
        <f t="shared" si="2"/>
        <v>1</v>
      </c>
      <c r="N15" s="37">
        <f t="shared" si="2"/>
        <v>25</v>
      </c>
      <c r="O15" s="37">
        <f t="shared" si="2"/>
        <v>6</v>
      </c>
      <c r="P15" s="37">
        <f t="shared" si="2"/>
        <v>18</v>
      </c>
      <c r="Q15" s="37">
        <f t="shared" si="2"/>
        <v>84</v>
      </c>
      <c r="R15" s="37">
        <f t="shared" si="2"/>
        <v>9</v>
      </c>
      <c r="S15" s="37">
        <f t="shared" si="2"/>
        <v>7</v>
      </c>
      <c r="T15" s="37">
        <f t="shared" si="2"/>
        <v>47</v>
      </c>
      <c r="U15" s="37">
        <f t="shared" si="2"/>
        <v>75</v>
      </c>
      <c r="V15" s="37">
        <f t="shared" si="2"/>
        <v>11</v>
      </c>
      <c r="W15" s="37">
        <f t="shared" si="2"/>
        <v>3</v>
      </c>
      <c r="X15" s="37">
        <f t="shared" si="2"/>
        <v>3</v>
      </c>
      <c r="Y15" s="37">
        <f t="shared" si="2"/>
        <v>11</v>
      </c>
      <c r="Z15" s="37">
        <f t="shared" si="2"/>
        <v>0</v>
      </c>
      <c r="AA15" s="37">
        <f t="shared" si="2"/>
        <v>2</v>
      </c>
      <c r="AB15" s="37">
        <f t="shared" si="2"/>
        <v>5</v>
      </c>
      <c r="AC15" s="37">
        <f t="shared" si="2"/>
        <v>13</v>
      </c>
      <c r="AD15" s="37">
        <f>SUM(E15:AC15)</f>
        <v>587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30" ht="22.5" customHeight="1">
      <c r="A16" s="51"/>
      <c r="B16" s="52"/>
      <c r="C16" s="53"/>
      <c r="D16" s="38"/>
      <c r="E16" s="48">
        <f>E15/$AD$15</f>
        <v>0.03747870528109029</v>
      </c>
      <c r="F16" s="48">
        <f aca="true" t="shared" si="3" ref="F16:AC16">F15/$AD$15</f>
        <v>0.027257240204429302</v>
      </c>
      <c r="G16" s="48">
        <f t="shared" si="3"/>
        <v>0.0034071550255536627</v>
      </c>
      <c r="H16" s="48">
        <f t="shared" si="3"/>
        <v>0.017035775127768313</v>
      </c>
      <c r="I16" s="48">
        <f t="shared" si="3"/>
        <v>0.0017035775127768314</v>
      </c>
      <c r="J16" s="48">
        <f t="shared" si="3"/>
        <v>0.027257240204429302</v>
      </c>
      <c r="K16" s="48">
        <f t="shared" si="3"/>
        <v>0.0868824531516184</v>
      </c>
      <c r="L16" s="48">
        <f t="shared" si="3"/>
        <v>0.25383304940374785</v>
      </c>
      <c r="M16" s="48">
        <f t="shared" si="3"/>
        <v>0.0017035775127768314</v>
      </c>
      <c r="N16" s="48">
        <f t="shared" si="3"/>
        <v>0.04258943781942078</v>
      </c>
      <c r="O16" s="48">
        <f t="shared" si="3"/>
        <v>0.010221465076660987</v>
      </c>
      <c r="P16" s="48">
        <f t="shared" si="3"/>
        <v>0.030664395229982964</v>
      </c>
      <c r="Q16" s="48">
        <f t="shared" si="3"/>
        <v>0.14310051107325383</v>
      </c>
      <c r="R16" s="48">
        <f t="shared" si="3"/>
        <v>0.015332197614991482</v>
      </c>
      <c r="S16" s="48">
        <f t="shared" si="3"/>
        <v>0.01192504258943782</v>
      </c>
      <c r="T16" s="48">
        <f t="shared" si="3"/>
        <v>0.08006814310051108</v>
      </c>
      <c r="U16" s="48">
        <f t="shared" si="3"/>
        <v>0.12776831345826234</v>
      </c>
      <c r="V16" s="48">
        <f t="shared" si="3"/>
        <v>0.018739352640545145</v>
      </c>
      <c r="W16" s="48">
        <f t="shared" si="3"/>
        <v>0.005110732538330494</v>
      </c>
      <c r="X16" s="48">
        <f t="shared" si="3"/>
        <v>0.005110732538330494</v>
      </c>
      <c r="Y16" s="48">
        <f t="shared" si="3"/>
        <v>0.018739352640545145</v>
      </c>
      <c r="Z16" s="48">
        <f t="shared" si="3"/>
        <v>0</v>
      </c>
      <c r="AA16" s="48">
        <f t="shared" si="3"/>
        <v>0.0034071550255536627</v>
      </c>
      <c r="AB16" s="48">
        <f t="shared" si="3"/>
        <v>0.008517887563884156</v>
      </c>
      <c r="AC16" s="48">
        <f t="shared" si="3"/>
        <v>0.022146507666098807</v>
      </c>
      <c r="AD16" s="40">
        <f>SUM(E16:AC16)</f>
        <v>1</v>
      </c>
    </row>
    <row r="17" spans="1:30" ht="30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"/>
      <c r="AD17" s="13"/>
    </row>
    <row r="18" ht="18.75">
      <c r="A18" s="24" t="s">
        <v>41</v>
      </c>
    </row>
  </sheetData>
  <sheetProtection/>
  <mergeCells count="11">
    <mergeCell ref="A1:AD1"/>
    <mergeCell ref="A2:AB2"/>
    <mergeCell ref="H3:AB3"/>
    <mergeCell ref="A3:A4"/>
    <mergeCell ref="B3:B4"/>
    <mergeCell ref="A16:C16"/>
    <mergeCell ref="A17:AB17"/>
    <mergeCell ref="C3:C4"/>
    <mergeCell ref="AD3:AD4"/>
    <mergeCell ref="A12:C12"/>
    <mergeCell ref="A15:C15"/>
  </mergeCells>
  <printOptions/>
  <pageMargins left="0.7" right="0.7" top="0.75" bottom="0.75" header="0.3" footer="0.3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2022-09-28T13:01:21Z</dcterms:modified>
  <cp:category/>
  <cp:version/>
  <cp:contentType/>
  <cp:contentStatus/>
</cp:coreProperties>
</file>